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KE\SOZIAL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29" i="1"/>
  <c r="F29" i="1" s="1"/>
  <c r="C47" i="1"/>
  <c r="B47" i="1"/>
  <c r="D47" i="1" s="1"/>
  <c r="C41" i="1"/>
  <c r="B41" i="1"/>
  <c r="F41" i="1" s="1"/>
  <c r="C38" i="1"/>
  <c r="B38" i="1"/>
  <c r="F38" i="1" s="1"/>
  <c r="C35" i="1"/>
  <c r="B35" i="1"/>
  <c r="E35" i="1" s="1"/>
  <c r="C32" i="1"/>
  <c r="B32" i="1"/>
  <c r="D32" i="1" s="1"/>
  <c r="C26" i="1"/>
  <c r="B26" i="1"/>
  <c r="F26" i="1" s="1"/>
  <c r="C18" i="1"/>
  <c r="B18" i="1"/>
  <c r="F18" i="1" s="1"/>
  <c r="B12" i="1"/>
  <c r="D12" i="1" s="1"/>
  <c r="E29" i="1" l="1"/>
  <c r="D29" i="1"/>
  <c r="D35" i="1"/>
  <c r="E18" i="1"/>
  <c r="E12" i="1"/>
  <c r="D18" i="1"/>
  <c r="D26" i="1"/>
  <c r="E32" i="1"/>
  <c r="F35" i="1"/>
  <c r="D41" i="1"/>
  <c r="E47" i="1"/>
  <c r="G47" i="1" s="1"/>
  <c r="H47" i="1" s="1"/>
  <c r="F12" i="1"/>
  <c r="E26" i="1"/>
  <c r="F32" i="1"/>
  <c r="D38" i="1"/>
  <c r="E41" i="1"/>
  <c r="F47" i="1"/>
  <c r="E38" i="1"/>
  <c r="G29" i="1" l="1"/>
  <c r="H29" i="1" s="1"/>
  <c r="G35" i="1"/>
  <c r="H35" i="1" s="1"/>
  <c r="G18" i="1"/>
  <c r="H18" i="1" s="1"/>
  <c r="G12" i="1"/>
  <c r="G32" i="1"/>
  <c r="H32" i="1" s="1"/>
  <c r="G38" i="1"/>
  <c r="H38" i="1" s="1"/>
  <c r="G26" i="1"/>
  <c r="H26" i="1" s="1"/>
  <c r="G41" i="1"/>
  <c r="H41" i="1" s="1"/>
</calcChain>
</file>

<file path=xl/sharedStrings.xml><?xml version="1.0" encoding="utf-8"?>
<sst xmlns="http://schemas.openxmlformats.org/spreadsheetml/2006/main" count="26" uniqueCount="20">
  <si>
    <t>K-SVF</t>
  </si>
  <si>
    <t>Versicherungsbeträge pro Quartal</t>
  </si>
  <si>
    <t>Unfall</t>
  </si>
  <si>
    <t>Kranken</t>
  </si>
  <si>
    <t>Pension</t>
  </si>
  <si>
    <t>Abfertigung</t>
  </si>
  <si>
    <t>in Summe</t>
  </si>
  <si>
    <t>minus</t>
  </si>
  <si>
    <t xml:space="preserve">(fix)  </t>
  </si>
  <si>
    <t>Zuschüsse</t>
  </si>
  <si>
    <r>
      <t>Mindestbeitrag</t>
    </r>
    <r>
      <rPr>
        <sz val="10"/>
        <rFont val="Arial"/>
        <family val="2"/>
      </rPr>
      <t xml:space="preserve"> : Grundlage</t>
    </r>
  </si>
  <si>
    <t>pro Monat</t>
  </si>
  <si>
    <t>pro Quartal</t>
  </si>
  <si>
    <r>
      <t>Höchstbeitrag</t>
    </r>
    <r>
      <rPr>
        <sz val="10"/>
        <rFont val="Arial"/>
        <family val="2"/>
      </rPr>
      <t xml:space="preserve"> : Grundlage</t>
    </r>
  </si>
  <si>
    <t>..  Rechenbeispiele</t>
  </si>
  <si>
    <t>Jahresgewinn</t>
  </si>
  <si>
    <t>Quartalsbeitrag</t>
  </si>
  <si>
    <t>..  eigenen Jahresgewinn in gelbes Feld eintragen *:</t>
  </si>
  <si>
    <t>..  Versicherungsbeiträge 2021</t>
  </si>
  <si>
    <t>Zahlung an die SVS nach GSVG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</si>
</sst>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 horizontal="center"/>
    </xf>
    <xf numFmtId="10" fontId="1" fillId="0" borderId="1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Border="1"/>
    <xf numFmtId="164" fontId="0" fillId="0" borderId="0" xfId="0" applyNumberFormat="1" applyBorder="1"/>
    <xf numFmtId="164" fontId="0" fillId="0" borderId="2" xfId="0" applyNumberFormat="1" applyBorder="1" applyAlignment="1">
      <alignment horizontal="right"/>
    </xf>
    <xf numFmtId="0" fontId="0" fillId="0" borderId="4" xfId="0" applyBorder="1"/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Layout" topLeftCell="A23" zoomScaleNormal="100" workbookViewId="0">
      <selection activeCell="A47" sqref="A47"/>
    </sheetView>
  </sheetViews>
  <sheetFormatPr baseColWidth="10" defaultColWidth="11.5546875" defaultRowHeight="14.4" x14ac:dyDescent="0.3"/>
  <cols>
    <col min="1" max="2" width="11.77734375" customWidth="1"/>
    <col min="3" max="8" width="10.77734375" customWidth="1"/>
  </cols>
  <sheetData>
    <row r="1" spans="1:8" x14ac:dyDescent="0.3">
      <c r="A1" s="1" t="s">
        <v>18</v>
      </c>
      <c r="B1" s="2"/>
      <c r="C1" s="3"/>
      <c r="D1" s="3"/>
      <c r="E1" s="3"/>
      <c r="F1" s="3"/>
      <c r="G1" s="4" t="s">
        <v>19</v>
      </c>
      <c r="H1" s="5" t="s">
        <v>0</v>
      </c>
    </row>
    <row r="2" spans="1:8" x14ac:dyDescent="0.3">
      <c r="A2" s="1"/>
      <c r="B2" s="2"/>
      <c r="C2" s="3"/>
      <c r="D2" s="3"/>
      <c r="E2" s="3"/>
      <c r="F2" s="3"/>
      <c r="G2" s="4"/>
      <c r="H2" s="6"/>
    </row>
    <row r="3" spans="1:8" x14ac:dyDescent="0.3">
      <c r="A3" s="3"/>
      <c r="B3" s="2"/>
      <c r="C3" s="3"/>
      <c r="D3" s="3"/>
      <c r="E3" s="3"/>
      <c r="F3" s="3"/>
      <c r="G3" s="4"/>
    </row>
    <row r="4" spans="1:8" x14ac:dyDescent="0.3">
      <c r="A4" s="7"/>
      <c r="B4" s="8"/>
      <c r="C4" s="9"/>
      <c r="D4" s="9"/>
      <c r="E4" s="9"/>
      <c r="F4" s="9" t="s">
        <v>1</v>
      </c>
      <c r="G4" s="10"/>
      <c r="H4" s="11"/>
    </row>
    <row r="5" spans="1:8" x14ac:dyDescent="0.3">
      <c r="A5" s="1"/>
      <c r="B5" s="12"/>
      <c r="C5" s="7"/>
      <c r="D5" s="7"/>
      <c r="E5" s="7"/>
      <c r="F5" s="7"/>
      <c r="G5" s="4"/>
      <c r="H5" s="11"/>
    </row>
    <row r="6" spans="1:8" x14ac:dyDescent="0.3">
      <c r="A6" s="13"/>
      <c r="B6" s="12"/>
      <c r="C6" s="2" t="s">
        <v>2</v>
      </c>
      <c r="D6" s="2" t="s">
        <v>3</v>
      </c>
      <c r="E6" s="2" t="s">
        <v>4</v>
      </c>
      <c r="F6" s="2" t="s">
        <v>5</v>
      </c>
      <c r="G6" s="4" t="s">
        <v>6</v>
      </c>
      <c r="H6" s="14" t="s">
        <v>7</v>
      </c>
    </row>
    <row r="7" spans="1:8" x14ac:dyDescent="0.3">
      <c r="A7" s="15"/>
      <c r="B7" s="16"/>
      <c r="C7" s="16" t="s">
        <v>8</v>
      </c>
      <c r="D7" s="16">
        <v>6.8000000000000005E-2</v>
      </c>
      <c r="E7" s="16">
        <v>0.185</v>
      </c>
      <c r="F7" s="16">
        <v>1.5299999999999999E-2</v>
      </c>
      <c r="G7" s="17"/>
      <c r="H7" s="18" t="s">
        <v>9</v>
      </c>
    </row>
    <row r="8" spans="1:8" x14ac:dyDescent="0.3">
      <c r="A8" s="3"/>
      <c r="B8" s="2"/>
      <c r="C8" s="3"/>
      <c r="D8" s="3"/>
      <c r="E8" s="3"/>
      <c r="F8" s="3"/>
      <c r="G8" s="4"/>
      <c r="H8" s="19"/>
    </row>
    <row r="9" spans="1:8" x14ac:dyDescent="0.3">
      <c r="A9" s="1" t="s">
        <v>10</v>
      </c>
      <c r="B9" s="12"/>
      <c r="C9" s="7"/>
      <c r="D9" s="7"/>
      <c r="E9" s="7"/>
      <c r="F9" s="7"/>
      <c r="G9" s="4"/>
      <c r="H9" s="11"/>
    </row>
    <row r="10" spans="1:8" x14ac:dyDescent="0.3">
      <c r="A10" s="20" t="s">
        <v>11</v>
      </c>
      <c r="B10" s="20" t="s">
        <v>12</v>
      </c>
      <c r="C10" s="21"/>
      <c r="D10" s="21"/>
      <c r="E10" s="21"/>
      <c r="F10" s="21"/>
      <c r="G10" s="22"/>
      <c r="H10" s="23"/>
    </row>
    <row r="11" spans="1:8" x14ac:dyDescent="0.3">
      <c r="A11" s="20"/>
      <c r="B11" s="20"/>
      <c r="C11" s="21"/>
      <c r="D11" s="21"/>
      <c r="E11" s="21"/>
      <c r="F11" s="21"/>
      <c r="G11" s="22"/>
      <c r="H11" s="23"/>
    </row>
    <row r="12" spans="1:8" x14ac:dyDescent="0.3">
      <c r="A12" s="7">
        <v>475.86</v>
      </c>
      <c r="B12" s="2">
        <f>A12*3</f>
        <v>1427.58</v>
      </c>
      <c r="C12" s="3">
        <v>31.26</v>
      </c>
      <c r="D12" s="3">
        <f>B12*D7</f>
        <v>97.07544</v>
      </c>
      <c r="E12" s="3">
        <f>B12*E7</f>
        <v>264.10229999999996</v>
      </c>
      <c r="F12" s="3">
        <f>B12*F7</f>
        <v>21.841973999999997</v>
      </c>
      <c r="G12" s="4">
        <f>SUM(C12:F12)</f>
        <v>414.27971399999996</v>
      </c>
      <c r="H12" s="24">
        <v>0</v>
      </c>
    </row>
    <row r="13" spans="1:8" x14ac:dyDescent="0.3">
      <c r="A13" s="3"/>
      <c r="B13" s="2"/>
      <c r="C13" s="25"/>
      <c r="D13" s="25"/>
      <c r="E13" s="25"/>
      <c r="F13" s="25"/>
      <c r="G13" s="10"/>
      <c r="H13" s="26"/>
    </row>
    <row r="14" spans="1:8" x14ac:dyDescent="0.3">
      <c r="A14" s="3"/>
      <c r="B14" s="2"/>
      <c r="C14" s="3"/>
      <c r="D14" s="3"/>
      <c r="E14" s="3"/>
      <c r="F14" s="3"/>
      <c r="G14" s="4"/>
      <c r="H14" s="19"/>
    </row>
    <row r="15" spans="1:8" x14ac:dyDescent="0.3">
      <c r="A15" s="1" t="s">
        <v>13</v>
      </c>
      <c r="B15" s="12"/>
      <c r="C15" s="7"/>
      <c r="D15" s="7"/>
      <c r="E15" s="7"/>
      <c r="F15" s="7"/>
      <c r="G15" s="4"/>
      <c r="H15" s="11"/>
    </row>
    <row r="16" spans="1:8" x14ac:dyDescent="0.3">
      <c r="A16" s="2" t="s">
        <v>11</v>
      </c>
      <c r="B16" s="20" t="s">
        <v>12</v>
      </c>
      <c r="C16" s="3"/>
      <c r="D16" s="3"/>
      <c r="E16" s="3"/>
      <c r="F16" s="3"/>
      <c r="G16" s="4"/>
      <c r="H16" s="19"/>
    </row>
    <row r="17" spans="1:8" x14ac:dyDescent="0.3">
      <c r="A17" s="3"/>
      <c r="B17" s="2"/>
      <c r="C17" s="3"/>
      <c r="D17" s="3"/>
      <c r="E17" s="3"/>
      <c r="F17" s="3"/>
      <c r="G17" s="4"/>
      <c r="H17" s="19"/>
    </row>
    <row r="18" spans="1:8" x14ac:dyDescent="0.3">
      <c r="A18" s="7">
        <v>6475</v>
      </c>
      <c r="B18" s="2">
        <f>A18*3</f>
        <v>19425</v>
      </c>
      <c r="C18" s="3">
        <f>C12</f>
        <v>31.26</v>
      </c>
      <c r="D18" s="3">
        <f>B18*D7</f>
        <v>1320.9</v>
      </c>
      <c r="E18" s="3">
        <f>B18*E7</f>
        <v>3593.625</v>
      </c>
      <c r="F18" s="3">
        <f>B18*F7</f>
        <v>297.20249999999999</v>
      </c>
      <c r="G18" s="4">
        <f>SUM(C18:F18)</f>
        <v>5242.9875000000002</v>
      </c>
      <c r="H18" s="24">
        <f>G18</f>
        <v>5242.9875000000002</v>
      </c>
    </row>
    <row r="19" spans="1:8" x14ac:dyDescent="0.3">
      <c r="A19" s="3"/>
      <c r="B19" s="2"/>
      <c r="C19" s="25"/>
      <c r="D19" s="25"/>
      <c r="E19" s="25"/>
      <c r="F19" s="25"/>
      <c r="G19" s="10"/>
      <c r="H19" s="26"/>
    </row>
    <row r="20" spans="1:8" x14ac:dyDescent="0.3">
      <c r="A20" s="3"/>
      <c r="B20" s="2"/>
      <c r="C20" s="3"/>
      <c r="D20" s="3"/>
      <c r="E20" s="3"/>
      <c r="F20" s="3"/>
      <c r="G20" s="4"/>
      <c r="H20" s="19"/>
    </row>
    <row r="21" spans="1:8" x14ac:dyDescent="0.3">
      <c r="A21" s="3"/>
      <c r="B21" s="2"/>
      <c r="C21" s="3"/>
      <c r="D21" s="3"/>
      <c r="E21" s="3"/>
      <c r="F21" s="3"/>
      <c r="G21" s="4"/>
      <c r="H21" s="19"/>
    </row>
    <row r="22" spans="1:8" x14ac:dyDescent="0.3">
      <c r="A22" s="1" t="s">
        <v>14</v>
      </c>
      <c r="B22" s="12"/>
      <c r="C22" s="7"/>
      <c r="D22" s="7"/>
      <c r="E22" s="7"/>
      <c r="F22" s="7"/>
      <c r="G22" s="4"/>
      <c r="H22" s="11"/>
    </row>
    <row r="23" spans="1:8" x14ac:dyDescent="0.3">
      <c r="A23" s="3"/>
      <c r="B23" s="2"/>
      <c r="C23" s="3"/>
      <c r="D23" s="3"/>
      <c r="E23" s="3"/>
      <c r="F23" s="3"/>
      <c r="G23" s="4"/>
      <c r="H23" s="14" t="s">
        <v>7</v>
      </c>
    </row>
    <row r="24" spans="1:8" x14ac:dyDescent="0.3">
      <c r="A24" s="1" t="s">
        <v>15</v>
      </c>
      <c r="B24" s="20" t="s">
        <v>12</v>
      </c>
      <c r="C24" s="7"/>
      <c r="D24" s="7"/>
      <c r="E24" s="7"/>
      <c r="F24" s="7"/>
      <c r="G24" s="4" t="s">
        <v>16</v>
      </c>
      <c r="H24" s="14" t="s">
        <v>9</v>
      </c>
    </row>
    <row r="25" spans="1:8" x14ac:dyDescent="0.3">
      <c r="A25" s="7"/>
      <c r="B25" s="20"/>
      <c r="C25" s="7"/>
      <c r="D25" s="7"/>
      <c r="E25" s="7"/>
      <c r="F25" s="7"/>
      <c r="G25" s="4"/>
      <c r="H25" s="11"/>
    </row>
    <row r="26" spans="1:8" x14ac:dyDescent="0.3">
      <c r="A26" s="7">
        <v>35000</v>
      </c>
      <c r="B26" s="2">
        <f>A26/4</f>
        <v>8750</v>
      </c>
      <c r="C26" s="3">
        <f>C12</f>
        <v>31.26</v>
      </c>
      <c r="D26" s="3">
        <f>B26*D7</f>
        <v>595</v>
      </c>
      <c r="E26" s="3">
        <f>B26*E7</f>
        <v>1618.75</v>
      </c>
      <c r="F26" s="3">
        <f>B26*F7</f>
        <v>133.875</v>
      </c>
      <c r="G26" s="4">
        <f>SUM(C26:F26)</f>
        <v>2378.8850000000002</v>
      </c>
      <c r="H26" s="24">
        <f>G26</f>
        <v>2378.8850000000002</v>
      </c>
    </row>
    <row r="27" spans="1:8" x14ac:dyDescent="0.3">
      <c r="A27" s="3"/>
      <c r="B27" s="2"/>
      <c r="C27" s="25"/>
      <c r="D27" s="25"/>
      <c r="E27" s="25"/>
      <c r="F27" s="25"/>
      <c r="G27" s="10"/>
      <c r="H27" s="26"/>
    </row>
    <row r="28" spans="1:8" x14ac:dyDescent="0.3">
      <c r="A28" s="3"/>
      <c r="B28" s="2"/>
      <c r="C28" s="27"/>
      <c r="D28" s="27"/>
      <c r="E28" s="27"/>
      <c r="F28" s="27"/>
      <c r="G28" s="4"/>
      <c r="H28" s="19"/>
    </row>
    <row r="29" spans="1:8" x14ac:dyDescent="0.3">
      <c r="A29" s="7">
        <v>30000</v>
      </c>
      <c r="B29" s="2">
        <f>A29/4</f>
        <v>7500</v>
      </c>
      <c r="C29" s="3">
        <f>C12</f>
        <v>31.26</v>
      </c>
      <c r="D29" s="3">
        <f>B29*D7</f>
        <v>510.00000000000006</v>
      </c>
      <c r="E29" s="3">
        <f>B29*E7</f>
        <v>1387.5</v>
      </c>
      <c r="F29" s="3">
        <f>B29*F7</f>
        <v>114.75</v>
      </c>
      <c r="G29" s="4">
        <f>SUM(C29:F29)</f>
        <v>2043.5100000000002</v>
      </c>
      <c r="H29" s="24">
        <f>SUM(G29,-474)</f>
        <v>1569.5100000000002</v>
      </c>
    </row>
    <row r="30" spans="1:8" x14ac:dyDescent="0.3">
      <c r="A30" s="3"/>
      <c r="B30" s="2"/>
      <c r="C30" s="25"/>
      <c r="D30" s="25"/>
      <c r="E30" s="25"/>
      <c r="F30" s="25"/>
      <c r="G30" s="10"/>
      <c r="H30" s="26"/>
    </row>
    <row r="31" spans="1:8" x14ac:dyDescent="0.3">
      <c r="A31" s="7"/>
      <c r="B31" s="20"/>
      <c r="C31" s="7"/>
      <c r="D31" s="7"/>
      <c r="E31" s="7"/>
      <c r="F31" s="7"/>
      <c r="G31" s="4"/>
      <c r="H31" s="11"/>
    </row>
    <row r="32" spans="1:8" x14ac:dyDescent="0.3">
      <c r="A32" s="7">
        <v>24000</v>
      </c>
      <c r="B32" s="2">
        <f>A32/4</f>
        <v>6000</v>
      </c>
      <c r="C32" s="3">
        <f>C12</f>
        <v>31.26</v>
      </c>
      <c r="D32" s="3">
        <f>B32*D7</f>
        <v>408.00000000000006</v>
      </c>
      <c r="E32" s="3">
        <f>B32*E7</f>
        <v>1110</v>
      </c>
      <c r="F32" s="3">
        <f>B32*F7</f>
        <v>91.8</v>
      </c>
      <c r="G32" s="4">
        <f>SUM(C32:F32)</f>
        <v>1641.06</v>
      </c>
      <c r="H32" s="24">
        <f>SUM(G32,-474)</f>
        <v>1167.06</v>
      </c>
    </row>
    <row r="33" spans="1:8" x14ac:dyDescent="0.3">
      <c r="A33" s="3"/>
      <c r="B33" s="2"/>
      <c r="C33" s="25"/>
      <c r="D33" s="25"/>
      <c r="E33" s="25"/>
      <c r="F33" s="25"/>
      <c r="G33" s="10"/>
      <c r="H33" s="26"/>
    </row>
    <row r="34" spans="1:8" x14ac:dyDescent="0.3">
      <c r="A34" s="3"/>
      <c r="B34" s="2"/>
      <c r="C34" s="3"/>
      <c r="D34" s="3"/>
      <c r="E34" s="3"/>
      <c r="F34" s="3"/>
      <c r="G34" s="4"/>
      <c r="H34" s="19"/>
    </row>
    <row r="35" spans="1:8" x14ac:dyDescent="0.3">
      <c r="A35" s="7">
        <v>18000</v>
      </c>
      <c r="B35" s="2">
        <f>A35/4</f>
        <v>4500</v>
      </c>
      <c r="C35" s="3">
        <f>C12</f>
        <v>31.26</v>
      </c>
      <c r="D35" s="3">
        <f>B35*D7</f>
        <v>306</v>
      </c>
      <c r="E35" s="3">
        <f>B35*E7</f>
        <v>832.5</v>
      </c>
      <c r="F35" s="3">
        <f>B35*F7</f>
        <v>68.849999999999994</v>
      </c>
      <c r="G35" s="4">
        <f>SUM(C35:F35)</f>
        <v>1238.6099999999999</v>
      </c>
      <c r="H35" s="24">
        <f>SUM(G35,-474)</f>
        <v>764.6099999999999</v>
      </c>
    </row>
    <row r="36" spans="1:8" x14ac:dyDescent="0.3">
      <c r="A36" s="3"/>
      <c r="B36" s="2"/>
      <c r="C36" s="25"/>
      <c r="D36" s="25"/>
      <c r="E36" s="25"/>
      <c r="F36" s="25"/>
      <c r="G36" s="10"/>
      <c r="H36" s="26"/>
    </row>
    <row r="37" spans="1:8" x14ac:dyDescent="0.3">
      <c r="A37" s="3"/>
      <c r="B37" s="2"/>
      <c r="C37" s="3"/>
      <c r="D37" s="3"/>
      <c r="E37" s="3"/>
      <c r="F37" s="3"/>
      <c r="G37" s="4"/>
      <c r="H37" s="19"/>
    </row>
    <row r="38" spans="1:8" x14ac:dyDescent="0.3">
      <c r="A38" s="7">
        <v>12000</v>
      </c>
      <c r="B38" s="2">
        <f>A38/4</f>
        <v>3000</v>
      </c>
      <c r="C38" s="3">
        <f>C12</f>
        <v>31.26</v>
      </c>
      <c r="D38" s="3">
        <f>B38*D7</f>
        <v>204.00000000000003</v>
      </c>
      <c r="E38" s="3">
        <f>B38*E7</f>
        <v>555</v>
      </c>
      <c r="F38" s="3">
        <f>B38*F7</f>
        <v>45.9</v>
      </c>
      <c r="G38" s="4">
        <f>SUM(C38:F38)</f>
        <v>836.16</v>
      </c>
      <c r="H38" s="24">
        <f>SUM(G38,-474)</f>
        <v>362.15999999999997</v>
      </c>
    </row>
    <row r="39" spans="1:8" x14ac:dyDescent="0.3">
      <c r="A39" s="3"/>
      <c r="B39" s="2"/>
      <c r="C39" s="25"/>
      <c r="D39" s="25"/>
      <c r="E39" s="25"/>
      <c r="F39" s="25"/>
      <c r="G39" s="10"/>
      <c r="H39" s="26"/>
    </row>
    <row r="40" spans="1:8" x14ac:dyDescent="0.3">
      <c r="A40" s="3"/>
      <c r="B40" s="2"/>
      <c r="C40" s="3"/>
      <c r="D40" s="3"/>
      <c r="E40" s="3"/>
      <c r="F40" s="3"/>
      <c r="G40" s="4"/>
      <c r="H40" s="19"/>
    </row>
    <row r="41" spans="1:8" x14ac:dyDescent="0.3">
      <c r="A41" s="7">
        <v>8000</v>
      </c>
      <c r="B41" s="2">
        <f>A41/4</f>
        <v>2000</v>
      </c>
      <c r="C41" s="3">
        <f>C12</f>
        <v>31.26</v>
      </c>
      <c r="D41" s="3">
        <f>B41*D7</f>
        <v>136</v>
      </c>
      <c r="E41" s="3">
        <f>B41*E7</f>
        <v>370</v>
      </c>
      <c r="F41" s="3">
        <f>B41*F7</f>
        <v>30.599999999999998</v>
      </c>
      <c r="G41" s="4">
        <f>SUM(C41:F41)</f>
        <v>567.86</v>
      </c>
      <c r="H41" s="24">
        <f>SUM(G41,-474)</f>
        <v>93.860000000000014</v>
      </c>
    </row>
    <row r="42" spans="1:8" x14ac:dyDescent="0.3">
      <c r="A42" s="3"/>
      <c r="B42" s="2"/>
      <c r="C42" s="25"/>
      <c r="D42" s="25"/>
      <c r="E42" s="25"/>
      <c r="F42" s="25"/>
      <c r="G42" s="10"/>
      <c r="H42" s="26"/>
    </row>
    <row r="43" spans="1:8" x14ac:dyDescent="0.3">
      <c r="A43" s="3"/>
      <c r="B43" s="2"/>
      <c r="C43" s="27"/>
      <c r="D43" s="27"/>
      <c r="E43" s="27"/>
      <c r="F43" s="27"/>
      <c r="G43" s="4"/>
      <c r="H43" s="19"/>
    </row>
    <row r="44" spans="1:8" x14ac:dyDescent="0.3">
      <c r="A44" s="3"/>
      <c r="B44" s="2"/>
      <c r="C44" s="3"/>
      <c r="D44" s="3"/>
      <c r="E44" s="3"/>
      <c r="F44" s="3"/>
      <c r="G44" s="4"/>
      <c r="H44" s="19"/>
    </row>
    <row r="45" spans="1:8" x14ac:dyDescent="0.3">
      <c r="A45" s="1" t="s">
        <v>17</v>
      </c>
      <c r="B45" s="12"/>
      <c r="C45" s="7"/>
      <c r="D45" s="28"/>
      <c r="E45" s="7"/>
      <c r="F45" s="7"/>
      <c r="G45" s="4" t="s">
        <v>16</v>
      </c>
      <c r="H45" s="11"/>
    </row>
    <row r="46" spans="1:8" x14ac:dyDescent="0.3">
      <c r="A46" s="28"/>
      <c r="B46" s="12"/>
      <c r="C46" s="7"/>
      <c r="D46" s="28"/>
      <c r="E46" s="7"/>
      <c r="F46" s="7"/>
      <c r="G46" s="4"/>
      <c r="H46" s="11"/>
    </row>
    <row r="47" spans="1:8" x14ac:dyDescent="0.3">
      <c r="A47" s="29"/>
      <c r="B47" s="2">
        <f>A47/4</f>
        <v>0</v>
      </c>
      <c r="C47" s="3">
        <f>C12</f>
        <v>31.26</v>
      </c>
      <c r="D47" s="3">
        <f>B47*D7</f>
        <v>0</v>
      </c>
      <c r="E47" s="3">
        <f>B47*E7</f>
        <v>0</v>
      </c>
      <c r="F47" s="3">
        <f>B47*F7</f>
        <v>0</v>
      </c>
      <c r="G47" s="4">
        <f>IF(SUM(C47:F47)&gt;G12,SUM(C47:F47),G12)</f>
        <v>414.27971399999996</v>
      </c>
      <c r="H47" s="24">
        <f>IF(G47&lt;=474,IF((A47&lt;30930.9),SUM(G47,-474),G47),"0")</f>
        <v>-59.720286000000044</v>
      </c>
    </row>
    <row r="48" spans="1:8" x14ac:dyDescent="0.3">
      <c r="A48" s="3"/>
      <c r="B48" s="2"/>
      <c r="C48" s="25"/>
      <c r="D48" s="25"/>
      <c r="E48" s="25"/>
      <c r="F48" s="25"/>
      <c r="G48" s="10"/>
      <c r="H48" s="26"/>
    </row>
    <row r="49" spans="1:7" x14ac:dyDescent="0.3">
      <c r="A49" s="3"/>
      <c r="B49" s="2"/>
      <c r="C49" s="3"/>
      <c r="D49" s="3"/>
      <c r="E49" s="3"/>
      <c r="F49" s="3"/>
      <c r="G49" s="7"/>
    </row>
  </sheetData>
  <pageMargins left="0.70866141732283472" right="0.59055118110236227" top="0.78740157480314965" bottom="0.78740157480314965" header="0.31496062992125984" footer="0.31496062992125984"/>
  <pageSetup paperSize="9" orientation="portrait" r:id="rId1"/>
  <headerFooter>
    <oddFooter>&amp;L&amp;"Arial,Standard"&amp;8
* Rechner berücksichtigt nicht: 
  Höchstbeitrag für SVS-Kosten (siehe oben)&amp;R&amp;"Arial,Standard"&amp;8© Markus Lidauer  |  Jänner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akm austromechana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lidauer</dc:creator>
  <cp:lastModifiedBy>lidauer</cp:lastModifiedBy>
  <dcterms:created xsi:type="dcterms:W3CDTF">2021-03-02T12:49:30Z</dcterms:created>
  <dcterms:modified xsi:type="dcterms:W3CDTF">2021-03-02T13:57:27Z</dcterms:modified>
</cp:coreProperties>
</file>